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 2\rysunki\Schwitzke Górski\Sinsay Bielsko Biała\"/>
    </mc:Choice>
  </mc:AlternateContent>
  <xr:revisionPtr revIDLastSave="0" documentId="13_ncr:1_{DF97B029-5D25-4D53-8FD0-64956F8B3133}" xr6:coauthVersionLast="47" xr6:coauthVersionMax="47" xr10:uidLastSave="{00000000-0000-0000-0000-000000000000}"/>
  <bookViews>
    <workbookView xWindow="-120" yWindow="-120" windowWidth="29040" windowHeight="16440" tabRatio="833" firstSheet="1" activeTab="1" xr2:uid="{00000000-000D-0000-FFFF-FFFF00000000}"/>
  </bookViews>
  <sheets>
    <sheet name="Moc RG" sheetId="3" r:id="rId1"/>
    <sheet name="dobór WLZ" sheetId="5" r:id="rId2"/>
    <sheet name="Arkusz1" sheetId="4" r:id="rId3"/>
  </sheets>
  <definedNames>
    <definedName name="Excel_BuiltIn_Print_Area_2">#REF!</definedName>
    <definedName name="_xlnm.Print_Area" localSheetId="1">'dobór WLZ'!$A$1:$T$39</definedName>
    <definedName name="_xlnm.Print_Area" localSheetId="0">'Moc RG'!$A$1:$F$15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5" l="1"/>
  <c r="D9" i="3" l="1"/>
  <c r="H16" i="3" l="1"/>
  <c r="J16" i="3"/>
  <c r="F14" i="3"/>
  <c r="F15" i="3" s="1"/>
  <c r="E14" i="3"/>
  <c r="E15" i="3" s="1"/>
  <c r="D8" i="3"/>
  <c r="D7" i="3"/>
  <c r="D6" i="3"/>
  <c r="D14" i="3" l="1"/>
  <c r="I16" i="3" s="1"/>
  <c r="D6" i="5" s="1"/>
  <c r="O14" i="3"/>
  <c r="C6" i="5"/>
  <c r="D15" i="3" l="1"/>
  <c r="R33" i="5"/>
  <c r="Q33" i="5"/>
  <c r="O33" i="5"/>
  <c r="R32" i="5"/>
  <c r="Q32" i="5"/>
  <c r="O32" i="5"/>
  <c r="R31" i="5"/>
  <c r="Q31" i="5"/>
  <c r="O31" i="5"/>
  <c r="R30" i="5"/>
  <c r="Q30" i="5"/>
  <c r="O30" i="5"/>
  <c r="T29" i="5"/>
  <c r="R29" i="5"/>
  <c r="Q29" i="5"/>
  <c r="O29" i="5"/>
  <c r="T28" i="5"/>
  <c r="R28" i="5"/>
  <c r="Q28" i="5"/>
  <c r="O28" i="5"/>
  <c r="T27" i="5"/>
  <c r="R27" i="5"/>
  <c r="Q27" i="5"/>
  <c r="O27" i="5"/>
  <c r="T26" i="5"/>
  <c r="R26" i="5"/>
  <c r="Q26" i="5"/>
  <c r="O26" i="5"/>
  <c r="T25" i="5"/>
  <c r="R25" i="5"/>
  <c r="Q25" i="5"/>
  <c r="O25" i="5"/>
  <c r="T24" i="5"/>
  <c r="R24" i="5"/>
  <c r="Q24" i="5"/>
  <c r="O24" i="5"/>
  <c r="T23" i="5"/>
  <c r="R23" i="5"/>
  <c r="Q23" i="5"/>
  <c r="O23" i="5"/>
  <c r="T22" i="5"/>
  <c r="R22" i="5"/>
  <c r="Q22" i="5"/>
  <c r="O22" i="5"/>
  <c r="P14" i="3" l="1"/>
  <c r="Q14" i="3" s="1"/>
  <c r="E6" i="5" l="1"/>
  <c r="F6" i="5" s="1"/>
  <c r="J6" i="5" s="1"/>
</calcChain>
</file>

<file path=xl/sharedStrings.xml><?xml version="1.0" encoding="utf-8"?>
<sst xmlns="http://schemas.openxmlformats.org/spreadsheetml/2006/main" count="74" uniqueCount="62">
  <si>
    <t>BALANCE OF POWER FOR SWITCHGEAR SHOP R /BILANS MOCY DLA ROZDZIELNICY SKLEPU R</t>
  </si>
  <si>
    <t>Pi</t>
  </si>
  <si>
    <t>kj</t>
  </si>
  <si>
    <t>Pz</t>
  </si>
  <si>
    <t>Prez</t>
  </si>
  <si>
    <t>Ppoż</t>
  </si>
  <si>
    <t>kW</t>
  </si>
  <si>
    <t>-</t>
  </si>
  <si>
    <t>lighting/oświetlenie</t>
  </si>
  <si>
    <t>sockets/gniazda</t>
  </si>
  <si>
    <t>other/inne</t>
  </si>
  <si>
    <t>HVAC</t>
  </si>
  <si>
    <t>KJ</t>
  </si>
  <si>
    <t>P</t>
  </si>
  <si>
    <t>I</t>
  </si>
  <si>
    <t>DOBÓR PRZEWODÓW ZASILAJĄCYCH ROZDZIELNICE/ LINE CORD SELECTION OF SWITCHBOARD</t>
  </si>
  <si>
    <t>Nr obwodu</t>
  </si>
  <si>
    <t>Il.m.</t>
  </si>
  <si>
    <t>Prąd</t>
  </si>
  <si>
    <t>Bezp.</t>
  </si>
  <si>
    <t>I2</t>
  </si>
  <si>
    <t>długość</t>
  </si>
  <si>
    <t>dU</t>
  </si>
  <si>
    <t>Smin</t>
  </si>
  <si>
    <t>Dobór według PN-IEC-60364-5-523/ Selection according to IEC-60364-5-523</t>
  </si>
  <si>
    <t>---</t>
  </si>
  <si>
    <t>szt</t>
  </si>
  <si>
    <t>A</t>
  </si>
  <si>
    <t>m</t>
  </si>
  <si>
    <t>%</t>
  </si>
  <si>
    <t>mm2</t>
  </si>
  <si>
    <t>R</t>
  </si>
  <si>
    <t>Do obliczania prądów założono cos fi=0,93 i dopuszczalny spadek napięcia 2%/</t>
  </si>
  <si>
    <t xml:space="preserve">Założono do obliczeń sposób prowadzenia przewodów wg 52-B2: </t>
  </si>
  <si>
    <t xml:space="preserve">  - C - przewody wielożyłowe bezpośrednio w nieocieplonej ściacie podłodze lub suficie</t>
  </si>
  <si>
    <t xml:space="preserve">  - E - przewody wielożyłowe na perforowanym korytku instalacyjnym w jednej warstwie</t>
  </si>
  <si>
    <t>Założono do obliczeń współczynnik dla wiązki kilku obwodów wg.52.E1</t>
  </si>
  <si>
    <t>Obciążalność przewodów w takich warunkach wynosi:</t>
  </si>
  <si>
    <t>To calculate the currents assumed cos = 0.93 and allowable voltage drop 2%</t>
  </si>
  <si>
    <t>It was assumed in the calculation method of cables by 52-B2:</t>
  </si>
  <si>
    <t>- C - multicore cables directly in the non-insulated wall, floor or ceiling</t>
  </si>
  <si>
    <t>- E - multicore cables on a perforated tray installation in one layer</t>
  </si>
  <si>
    <t>It was assumed for the calculation of the coefficient for the beam by several circuits. 52.E1</t>
  </si>
  <si>
    <t>Load wires in these conditions, is:</t>
  </si>
  <si>
    <t>52-C3</t>
  </si>
  <si>
    <t>52-C9</t>
  </si>
  <si>
    <t>&gt;9</t>
  </si>
  <si>
    <t>52-C6</t>
  </si>
  <si>
    <t>kol.6</t>
  </si>
  <si>
    <t>kol.3</t>
  </si>
  <si>
    <t>YDY 5x1,5</t>
  </si>
  <si>
    <t>YDY 5x2,5</t>
  </si>
  <si>
    <t>YDY 5x4</t>
  </si>
  <si>
    <t>YDY 5x6</t>
  </si>
  <si>
    <t>YLY 5x10</t>
  </si>
  <si>
    <t>YLY 5x16</t>
  </si>
  <si>
    <t>YLY 5x25</t>
  </si>
  <si>
    <t>YLY 5x35</t>
  </si>
  <si>
    <t>YLY 5x50</t>
  </si>
  <si>
    <t>YLY 5x70</t>
  </si>
  <si>
    <t>YKY 5x95</t>
  </si>
  <si>
    <t>YKY 5x120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</si>
</sst>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-* #,##0.00\ _z_ł_-;\-* #,##0.00\ _z_ł_-;_-* \-??\ _z_ł_-;_-@_-"/>
  </numFmts>
  <fonts count="9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5" fontId="2" fillId="0" borderId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1" xfId="0" applyNumberFormat="1" applyBorder="1"/>
    <xf numFmtId="0" fontId="0" fillId="0" borderId="7" xfId="0" applyBorder="1"/>
    <xf numFmtId="2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4" fillId="0" borderId="10" xfId="0" applyFont="1" applyBorder="1"/>
    <xf numFmtId="0" fontId="0" fillId="0" borderId="11" xfId="0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2" fillId="0" borderId="13" xfId="0" applyFont="1" applyBorder="1"/>
    <xf numFmtId="0" fontId="1" fillId="0" borderId="15" xfId="0" applyFont="1" applyBorder="1"/>
    <xf numFmtId="0" fontId="2" fillId="0" borderId="16" xfId="0" applyFont="1" applyBorder="1"/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17" xfId="0" applyFont="1" applyBorder="1"/>
    <xf numFmtId="0" fontId="0" fillId="0" borderId="19" xfId="0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5" fillId="0" borderId="0" xfId="0" applyFont="1" applyAlignment="1">
      <alignment horizontal="center"/>
    </xf>
    <xf numFmtId="0" fontId="0" fillId="0" borderId="2" xfId="0" applyBorder="1" applyAlignment="1">
      <alignment vertical="center" wrapText="1"/>
    </xf>
    <xf numFmtId="2" fontId="0" fillId="0" borderId="5" xfId="0" applyNumberFormat="1" applyBorder="1"/>
    <xf numFmtId="2" fontId="2" fillId="0" borderId="1" xfId="0" applyNumberFormat="1" applyFont="1" applyBorder="1"/>
    <xf numFmtId="2" fontId="0" fillId="0" borderId="11" xfId="0" applyNumberFormat="1" applyBorder="1"/>
    <xf numFmtId="2" fontId="1" fillId="0" borderId="10" xfId="0" applyNumberFormat="1" applyFont="1" applyBorder="1"/>
    <xf numFmtId="2" fontId="0" fillId="0" borderId="12" xfId="0" applyNumberFormat="1" applyBorder="1"/>
    <xf numFmtId="0" fontId="2" fillId="0" borderId="9" xfId="0" applyFont="1" applyBorder="1"/>
    <xf numFmtId="0" fontId="1" fillId="0" borderId="6" xfId="0" applyFont="1" applyBorder="1"/>
    <xf numFmtId="0" fontId="1" fillId="0" borderId="10" xfId="0" applyFont="1" applyBorder="1"/>
    <xf numFmtId="0" fontId="1" fillId="0" borderId="0" xfId="0" applyFont="1"/>
    <xf numFmtId="0" fontId="2" fillId="0" borderId="19" xfId="0" quotePrefix="1" applyFont="1" applyBorder="1"/>
    <xf numFmtId="0" fontId="2" fillId="0" borderId="11" xfId="0" applyFont="1" applyBorder="1"/>
    <xf numFmtId="0" fontId="2" fillId="0" borderId="11" xfId="0" quotePrefix="1" applyFont="1" applyBorder="1"/>
    <xf numFmtId="0" fontId="2" fillId="0" borderId="20" xfId="0" applyFont="1" applyBorder="1"/>
    <xf numFmtId="0" fontId="6" fillId="0" borderId="2" xfId="0" applyFont="1" applyBorder="1"/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6" fillId="0" borderId="26" xfId="0" applyFont="1" applyBorder="1"/>
    <xf numFmtId="2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2" fillId="0" borderId="5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1" xfId="0" applyBorder="1" applyAlignment="1">
      <alignment horizontal="right"/>
    </xf>
    <xf numFmtId="0" fontId="6" fillId="0" borderId="7" xfId="0" applyFont="1" applyBorder="1"/>
    <xf numFmtId="2" fontId="0" fillId="0" borderId="8" xfId="0" applyNumberFormat="1" applyBorder="1" applyAlignment="1">
      <alignment horizontal="center"/>
    </xf>
    <xf numFmtId="2" fontId="0" fillId="0" borderId="27" xfId="0" applyNumberFormat="1" applyBorder="1"/>
    <xf numFmtId="0" fontId="0" fillId="0" borderId="27" xfId="0" applyBorder="1"/>
    <xf numFmtId="164" fontId="2" fillId="0" borderId="27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" fillId="0" borderId="0" xfId="0" quotePrefix="1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26" xfId="0" applyBorder="1"/>
    <xf numFmtId="2" fontId="0" fillId="0" borderId="6" xfId="0" applyNumberFormat="1" applyBorder="1"/>
    <xf numFmtId="2" fontId="0" fillId="0" borderId="6" xfId="0" applyNumberForma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6" fillId="0" borderId="9" xfId="0" applyFont="1" applyBorder="1"/>
    <xf numFmtId="0" fontId="5" fillId="0" borderId="0" xfId="0" applyFont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4" xfId="0" applyBorder="1" applyAlignment="1"/>
  </cellXfs>
  <cellStyles count="3">
    <cellStyle name="Dziesiętny 2" xfId="2" xr:uid="{B6C315BC-BB7B-4201-9D65-854792446F24}"/>
    <cellStyle name="Normal" xfId="0" builtinId="0"/>
    <cellStyle name="Normalny 2" xfId="1" xr:uid="{DECBA0D2-CB25-469A-8433-9CE437353B1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9"/>
  <sheetViews>
    <sheetView view="pageBreakPreview" zoomScale="130" zoomScaleNormal="115" zoomScaleSheetLayoutView="130" workbookViewId="0">
      <selection activeCell="D11" sqref="D11"/>
    </sheetView>
  </sheetViews>
  <sheetFormatPr defaultRowHeight="12.75"/>
  <cols>
    <col min="1" max="1" width="22.42578125" customWidth="1"/>
    <col min="2" max="2" width="6.42578125" customWidth="1"/>
    <col min="3" max="3" width="8.42578125" customWidth="1"/>
    <col min="4" max="4" width="8.7109375" customWidth="1"/>
    <col min="5" max="5" width="6" style="2" customWidth="1"/>
    <col min="6" max="6" width="5.85546875" style="2" customWidth="1"/>
    <col min="7" max="7" width="2.85546875" customWidth="1"/>
    <col min="8" max="8" width="17.85546875" customWidth="1"/>
    <col min="14" max="14" width="2.5703125" customWidth="1"/>
    <col min="15" max="15" width="17.28515625" customWidth="1"/>
  </cols>
  <sheetData>
    <row r="1" spans="1:20" ht="19.5" customHeight="1">
      <c r="A1" s="82" t="s">
        <v>0</v>
      </c>
      <c r="B1" s="82"/>
      <c r="C1" s="82"/>
      <c r="D1" s="82"/>
      <c r="E1" s="82"/>
      <c r="F1" s="82"/>
      <c r="G1" s="32"/>
      <c r="H1" s="82"/>
      <c r="I1" s="82"/>
      <c r="J1" s="82"/>
      <c r="K1" s="82"/>
      <c r="L1" s="82"/>
      <c r="M1" s="82"/>
      <c r="O1" s="82"/>
      <c r="P1" s="82"/>
      <c r="Q1" s="82"/>
      <c r="R1" s="82"/>
      <c r="S1" s="82"/>
      <c r="T1" s="82"/>
    </row>
    <row r="2" spans="1:20" ht="21.75" customHeight="1">
      <c r="A2" s="82"/>
      <c r="B2" s="82"/>
      <c r="C2" s="82"/>
      <c r="D2" s="82"/>
      <c r="E2" s="82"/>
      <c r="F2" s="82"/>
      <c r="G2" s="32"/>
      <c r="H2" s="82"/>
      <c r="I2" s="82"/>
      <c r="J2" s="82"/>
      <c r="K2" s="82"/>
      <c r="L2" s="82"/>
      <c r="M2" s="82"/>
      <c r="O2" s="82"/>
      <c r="P2" s="82"/>
      <c r="Q2" s="82"/>
      <c r="R2" s="82"/>
      <c r="S2" s="82"/>
      <c r="T2" s="82"/>
    </row>
    <row r="3" spans="1:20" ht="43.5" customHeight="1" thickBot="1">
      <c r="A3" s="86"/>
      <c r="B3" s="86"/>
      <c r="C3" s="86"/>
      <c r="D3" s="86"/>
      <c r="E3" s="86"/>
      <c r="F3" s="86"/>
      <c r="H3" s="86"/>
      <c r="I3" s="86"/>
      <c r="J3" s="86"/>
      <c r="K3" s="86"/>
      <c r="L3" s="86"/>
      <c r="M3" s="86"/>
      <c r="S3" s="2"/>
      <c r="T3" s="2"/>
    </row>
    <row r="4" spans="1:20">
      <c r="A4" s="83"/>
      <c r="B4" s="21" t="s">
        <v>1</v>
      </c>
      <c r="C4" s="21" t="s">
        <v>2</v>
      </c>
      <c r="D4" s="21" t="s">
        <v>3</v>
      </c>
      <c r="E4" s="24" t="s">
        <v>4</v>
      </c>
      <c r="F4" s="25" t="s">
        <v>5</v>
      </c>
      <c r="H4" s="83"/>
      <c r="I4" s="21"/>
      <c r="J4" s="21"/>
      <c r="K4" s="21"/>
      <c r="L4" s="24"/>
      <c r="M4" s="25"/>
      <c r="O4" s="83"/>
      <c r="P4" s="21"/>
      <c r="Q4" s="21"/>
      <c r="R4" s="21"/>
      <c r="S4" s="24"/>
      <c r="T4" s="25"/>
    </row>
    <row r="5" spans="1:20" ht="13.5" thickBot="1">
      <c r="A5" s="84"/>
      <c r="B5" s="22" t="s">
        <v>6</v>
      </c>
      <c r="C5" s="22" t="s">
        <v>7</v>
      </c>
      <c r="D5" s="22" t="s">
        <v>6</v>
      </c>
      <c r="E5" s="22" t="s">
        <v>6</v>
      </c>
      <c r="F5" s="23" t="s">
        <v>6</v>
      </c>
      <c r="H5" s="84"/>
      <c r="I5" s="22"/>
      <c r="J5" s="22"/>
      <c r="K5" s="22"/>
      <c r="L5" s="22"/>
      <c r="M5" s="23"/>
      <c r="O5" s="84"/>
      <c r="P5" s="22"/>
      <c r="Q5" s="22"/>
      <c r="R5" s="22"/>
      <c r="S5" s="22"/>
      <c r="T5" s="23"/>
    </row>
    <row r="6" spans="1:20">
      <c r="A6" s="3" t="s">
        <v>8</v>
      </c>
      <c r="B6" s="6">
        <v>11.3</v>
      </c>
      <c r="C6" s="6">
        <v>0.9</v>
      </c>
      <c r="D6" s="35">
        <f>C6*B6</f>
        <v>10.170000000000002</v>
      </c>
      <c r="E6" s="16"/>
      <c r="F6" s="26"/>
      <c r="H6" s="3"/>
      <c r="I6" s="6"/>
      <c r="J6" s="6"/>
      <c r="K6" s="35"/>
      <c r="L6" s="16"/>
      <c r="M6" s="26"/>
      <c r="O6" s="3"/>
      <c r="P6" s="6"/>
      <c r="Q6" s="6"/>
      <c r="R6" s="35"/>
      <c r="S6" s="16"/>
      <c r="T6" s="26"/>
    </row>
    <row r="7" spans="1:20">
      <c r="A7" s="3" t="s">
        <v>9</v>
      </c>
      <c r="B7" s="1">
        <v>30.6</v>
      </c>
      <c r="C7" s="1">
        <v>0.5</v>
      </c>
      <c r="D7" s="8">
        <f>C7*B7</f>
        <v>15.3</v>
      </c>
      <c r="E7" s="16"/>
      <c r="F7" s="26"/>
      <c r="H7" s="3"/>
      <c r="I7" s="1"/>
      <c r="J7" s="1"/>
      <c r="K7" s="8"/>
      <c r="L7" s="16"/>
      <c r="M7" s="26"/>
      <c r="O7" s="3"/>
      <c r="P7" s="1"/>
      <c r="Q7" s="1"/>
      <c r="R7" s="8"/>
      <c r="S7" s="16"/>
      <c r="T7" s="26"/>
    </row>
    <row r="8" spans="1:20">
      <c r="A8" s="3" t="s">
        <v>10</v>
      </c>
      <c r="B8" s="1">
        <v>2.2999999999999998</v>
      </c>
      <c r="C8" s="1">
        <v>0.7</v>
      </c>
      <c r="D8" s="8">
        <f>C8*B8</f>
        <v>1.6099999999999999</v>
      </c>
      <c r="E8" s="16"/>
      <c r="F8" s="26"/>
      <c r="H8" s="3"/>
      <c r="I8" s="1"/>
      <c r="J8" s="1"/>
      <c r="K8" s="8"/>
      <c r="L8" s="16"/>
      <c r="M8" s="26"/>
      <c r="O8" s="3"/>
      <c r="P8" s="1"/>
      <c r="Q8" s="1"/>
      <c r="R8" s="8"/>
      <c r="S8" s="16"/>
      <c r="T8" s="26"/>
    </row>
    <row r="9" spans="1:20">
      <c r="A9" s="3" t="s">
        <v>11</v>
      </c>
      <c r="B9" s="1">
        <v>56.2</v>
      </c>
      <c r="C9" s="1">
        <v>0.9</v>
      </c>
      <c r="D9" s="8">
        <f>C9*B9</f>
        <v>50.580000000000005</v>
      </c>
      <c r="E9" s="16"/>
      <c r="F9" s="26"/>
      <c r="H9" s="3"/>
      <c r="I9" s="1"/>
      <c r="J9" s="1"/>
      <c r="K9" s="8"/>
      <c r="L9" s="16"/>
      <c r="M9" s="26"/>
      <c r="O9" s="33"/>
      <c r="P9" s="1"/>
      <c r="Q9" s="1"/>
      <c r="R9" s="8"/>
      <c r="S9" s="16"/>
      <c r="T9" s="26"/>
    </row>
    <row r="10" spans="1:20">
      <c r="A10" s="33"/>
      <c r="B10" s="1"/>
      <c r="C10" s="1"/>
      <c r="D10" s="8"/>
      <c r="E10" s="16"/>
      <c r="F10" s="26"/>
      <c r="H10" s="33"/>
      <c r="I10" s="1"/>
      <c r="J10" s="1"/>
      <c r="K10" s="8"/>
      <c r="L10" s="16"/>
      <c r="M10" s="26"/>
      <c r="O10" s="33"/>
      <c r="P10" s="1"/>
      <c r="Q10" s="1"/>
      <c r="R10" s="8"/>
      <c r="S10" s="16"/>
      <c r="T10" s="26"/>
    </row>
    <row r="11" spans="1:20">
      <c r="A11" s="33"/>
      <c r="B11" s="1"/>
      <c r="C11" s="1"/>
      <c r="D11" s="8"/>
      <c r="E11" s="16"/>
      <c r="F11" s="26"/>
      <c r="H11" s="33"/>
      <c r="I11" s="1"/>
      <c r="J11" s="1"/>
      <c r="K11" s="8"/>
      <c r="L11" s="16"/>
      <c r="M11" s="26"/>
      <c r="O11" s="33"/>
      <c r="P11" s="1"/>
      <c r="Q11" s="1"/>
      <c r="R11" s="8"/>
      <c r="S11" s="16"/>
      <c r="T11" s="26"/>
    </row>
    <row r="12" spans="1:20">
      <c r="A12" s="27"/>
      <c r="B12" s="14"/>
      <c r="C12" s="14"/>
      <c r="D12" s="36"/>
      <c r="E12" s="17"/>
      <c r="F12" s="28"/>
      <c r="H12" s="27"/>
      <c r="I12" s="14"/>
      <c r="J12" s="14"/>
      <c r="K12" s="36"/>
      <c r="L12" s="17"/>
      <c r="M12" s="28"/>
      <c r="O12" s="27"/>
      <c r="P12" s="14"/>
      <c r="Q12" s="14"/>
      <c r="R12" s="36"/>
      <c r="S12" s="17"/>
      <c r="T12" s="28"/>
    </row>
    <row r="13" spans="1:20" ht="13.5" thickBot="1">
      <c r="A13" s="9"/>
      <c r="B13" s="11"/>
      <c r="C13" s="11"/>
      <c r="D13" s="10"/>
      <c r="E13" s="29"/>
      <c r="F13" s="15"/>
      <c r="H13" s="9"/>
      <c r="I13" s="11"/>
      <c r="J13" s="11"/>
      <c r="K13" s="10"/>
      <c r="L13" s="29"/>
      <c r="M13" s="15"/>
      <c r="O13" s="9"/>
      <c r="P13" s="11"/>
      <c r="Q13" s="11"/>
      <c r="R13" s="10"/>
      <c r="S13" s="29"/>
      <c r="T13" s="15"/>
    </row>
    <row r="14" spans="1:20">
      <c r="A14" s="12" t="s">
        <v>12</v>
      </c>
      <c r="B14" s="7">
        <v>1</v>
      </c>
      <c r="C14" s="7" t="s">
        <v>13</v>
      </c>
      <c r="D14" s="37">
        <f>SUM(D6:D9)*B14</f>
        <v>77.660000000000011</v>
      </c>
      <c r="E14" s="19">
        <f>SUM(E6:E12)</f>
        <v>0</v>
      </c>
      <c r="F14" s="13">
        <f>SUM(F6:F12)</f>
        <v>0</v>
      </c>
      <c r="H14" s="12"/>
      <c r="I14" s="7"/>
      <c r="J14" s="7"/>
      <c r="K14" s="37"/>
      <c r="L14" s="19"/>
      <c r="M14" s="13"/>
      <c r="O14" s="12">
        <f>SUM(I6:I8)</f>
        <v>0</v>
      </c>
      <c r="P14" s="75">
        <f>SUM(K6:K8)</f>
        <v>0</v>
      </c>
      <c r="Q14" s="7" t="e">
        <f>P14/O14</f>
        <v>#DIV/0!</v>
      </c>
      <c r="R14" s="37"/>
      <c r="S14" s="19"/>
      <c r="T14" s="13"/>
    </row>
    <row r="15" spans="1:20" ht="13.5" thickBot="1">
      <c r="A15" s="4"/>
      <c r="B15" s="5"/>
      <c r="C15" s="11" t="s">
        <v>14</v>
      </c>
      <c r="D15" s="38">
        <f>D14*1000/(SQRT(3)*400*0.93)</f>
        <v>120.52962877759769</v>
      </c>
      <c r="E15" s="20">
        <f>E14*1000/(1.73*400*0.95)</f>
        <v>0</v>
      </c>
      <c r="F15" s="15">
        <f>F14*1000/(1.73*400*0.95)</f>
        <v>0</v>
      </c>
      <c r="H15" s="4"/>
      <c r="I15" s="5"/>
      <c r="J15" s="11"/>
      <c r="K15" s="38"/>
      <c r="L15" s="20"/>
      <c r="M15" s="15"/>
      <c r="O15" s="4"/>
      <c r="P15" s="5"/>
      <c r="Q15" s="11"/>
      <c r="R15" s="38"/>
      <c r="S15" s="20"/>
      <c r="T15" s="15"/>
    </row>
    <row r="16" spans="1:20">
      <c r="H16">
        <f>SUM(B6:B9)</f>
        <v>100.4</v>
      </c>
      <c r="I16">
        <f>D14/J16</f>
        <v>0.77350597609561755</v>
      </c>
      <c r="J16">
        <f>SUM(B6:B9)</f>
        <v>100.4</v>
      </c>
    </row>
    <row r="17" spans="1:20">
      <c r="A17" s="82"/>
      <c r="B17" s="82"/>
      <c r="C17" s="82"/>
      <c r="D17" s="82"/>
      <c r="E17" s="82"/>
      <c r="F17" s="82"/>
      <c r="H17" s="82"/>
      <c r="I17" s="82"/>
      <c r="J17" s="82"/>
      <c r="K17" s="82"/>
      <c r="L17" s="82"/>
      <c r="M17" s="82"/>
      <c r="O17" s="82"/>
      <c r="P17" s="82"/>
      <c r="Q17" s="82"/>
      <c r="R17" s="82"/>
      <c r="S17" s="82"/>
      <c r="T17" s="82"/>
    </row>
    <row r="18" spans="1:20" ht="42" customHeight="1">
      <c r="A18" s="82"/>
      <c r="B18" s="82"/>
      <c r="C18" s="82"/>
      <c r="D18" s="82"/>
      <c r="E18" s="82"/>
      <c r="F18" s="82"/>
      <c r="G18" s="2"/>
      <c r="H18" s="82"/>
      <c r="I18" s="82"/>
      <c r="J18" s="82"/>
      <c r="K18" s="82"/>
      <c r="L18" s="82"/>
      <c r="M18" s="82"/>
      <c r="O18" s="82"/>
      <c r="P18" s="82"/>
      <c r="Q18" s="82"/>
      <c r="R18" s="82"/>
      <c r="S18" s="82"/>
      <c r="T18" s="82"/>
    </row>
    <row r="19" spans="1:20" ht="13.5" thickBot="1">
      <c r="G19" s="2"/>
      <c r="L19" s="2"/>
      <c r="M19" s="2"/>
      <c r="S19" s="2"/>
      <c r="T19" s="2"/>
    </row>
    <row r="20" spans="1:20">
      <c r="A20" s="83"/>
      <c r="B20" s="21"/>
      <c r="C20" s="21"/>
      <c r="D20" s="21"/>
      <c r="E20" s="24"/>
      <c r="F20" s="25"/>
      <c r="G20" s="2"/>
      <c r="H20" s="83"/>
      <c r="I20" s="21"/>
      <c r="J20" s="21"/>
      <c r="K20" s="21"/>
      <c r="L20" s="24"/>
      <c r="M20" s="25"/>
      <c r="O20" s="83"/>
      <c r="P20" s="21"/>
      <c r="Q20" s="21"/>
      <c r="R20" s="21"/>
      <c r="S20" s="24"/>
      <c r="T20" s="25"/>
    </row>
    <row r="21" spans="1:20" ht="13.5" thickBot="1">
      <c r="A21" s="84"/>
      <c r="B21" s="22"/>
      <c r="C21" s="22"/>
      <c r="D21" s="22"/>
      <c r="E21" s="22"/>
      <c r="F21" s="23"/>
      <c r="H21" s="84"/>
      <c r="I21" s="22"/>
      <c r="J21" s="22"/>
      <c r="K21" s="22"/>
      <c r="L21" s="22"/>
      <c r="M21" s="23"/>
      <c r="O21" s="84"/>
      <c r="P21" s="22"/>
      <c r="Q21" s="22"/>
      <c r="R21" s="22"/>
      <c r="S21" s="22"/>
      <c r="T21" s="23"/>
    </row>
    <row r="22" spans="1:20">
      <c r="A22" s="3"/>
      <c r="B22" s="6"/>
      <c r="C22" s="6"/>
      <c r="D22" s="34"/>
      <c r="E22" s="30"/>
      <c r="F22" s="31"/>
      <c r="H22" s="3"/>
      <c r="I22" s="6"/>
      <c r="J22" s="6"/>
      <c r="K22" s="34"/>
      <c r="L22" s="30"/>
      <c r="M22" s="31"/>
      <c r="O22" s="3"/>
      <c r="P22" s="6"/>
      <c r="Q22" s="6"/>
      <c r="R22" s="35"/>
      <c r="S22" s="30"/>
      <c r="T22" s="31"/>
    </row>
    <row r="23" spans="1:20">
      <c r="A23" s="3"/>
      <c r="B23" s="6"/>
      <c r="C23" s="6"/>
      <c r="D23" s="35"/>
      <c r="E23" s="18"/>
      <c r="F23" s="26"/>
      <c r="H23" s="3"/>
      <c r="I23" s="6"/>
      <c r="J23" s="6"/>
      <c r="K23" s="35"/>
      <c r="L23" s="18"/>
      <c r="M23" s="26"/>
      <c r="O23" s="3"/>
      <c r="P23" s="1"/>
      <c r="Q23" s="1"/>
      <c r="R23" s="8"/>
      <c r="S23" s="18"/>
      <c r="T23" s="26"/>
    </row>
    <row r="24" spans="1:20">
      <c r="A24" s="3"/>
      <c r="B24" s="6"/>
      <c r="C24" s="6"/>
      <c r="D24" s="35"/>
      <c r="E24" s="16"/>
      <c r="F24" s="26"/>
      <c r="H24" s="3"/>
      <c r="I24" s="6"/>
      <c r="J24" s="6"/>
      <c r="K24" s="35"/>
      <c r="L24" s="16"/>
      <c r="M24" s="26"/>
      <c r="O24" s="3"/>
      <c r="P24" s="6"/>
      <c r="Q24" s="6"/>
      <c r="R24" s="35"/>
      <c r="S24" s="16"/>
      <c r="T24" s="26"/>
    </row>
    <row r="25" spans="1:20">
      <c r="A25" s="3"/>
      <c r="B25" s="1"/>
      <c r="C25" s="1"/>
      <c r="D25" s="8"/>
      <c r="E25" s="16"/>
      <c r="F25" s="26"/>
      <c r="H25" s="3"/>
      <c r="I25" s="1"/>
      <c r="J25" s="1"/>
      <c r="K25" s="8"/>
      <c r="L25" s="16"/>
      <c r="M25" s="26"/>
      <c r="O25" s="3"/>
      <c r="P25" s="1"/>
      <c r="Q25" s="1"/>
      <c r="R25" s="8"/>
      <c r="S25" s="16"/>
      <c r="T25" s="26"/>
    </row>
    <row r="26" spans="1:20">
      <c r="A26" s="3"/>
      <c r="B26" s="1"/>
      <c r="C26" s="1"/>
      <c r="D26" s="8"/>
      <c r="E26" s="16"/>
      <c r="F26" s="26"/>
      <c r="H26" s="3"/>
      <c r="I26" s="1"/>
      <c r="J26" s="1"/>
      <c r="K26" s="8"/>
      <c r="L26" s="16"/>
      <c r="M26" s="26"/>
      <c r="O26" s="3"/>
      <c r="P26" s="1"/>
      <c r="Q26" s="1"/>
      <c r="R26" s="8"/>
      <c r="S26" s="16"/>
      <c r="T26" s="26"/>
    </row>
    <row r="27" spans="1:20">
      <c r="A27" s="33"/>
      <c r="B27" s="1"/>
      <c r="C27" s="1"/>
      <c r="D27" s="8"/>
      <c r="E27" s="16"/>
      <c r="F27" s="26"/>
      <c r="H27" s="33"/>
      <c r="I27" s="1"/>
      <c r="J27" s="1"/>
      <c r="K27" s="8"/>
      <c r="L27" s="16"/>
      <c r="M27" s="26"/>
      <c r="O27" s="33"/>
      <c r="P27" s="1"/>
      <c r="Q27" s="1"/>
      <c r="R27" s="8"/>
      <c r="S27" s="16"/>
      <c r="T27" s="26"/>
    </row>
    <row r="28" spans="1:20">
      <c r="A28" s="33"/>
      <c r="B28" s="1"/>
      <c r="C28" s="1"/>
      <c r="D28" s="8"/>
      <c r="E28" s="16"/>
      <c r="F28" s="26"/>
      <c r="H28" s="33"/>
      <c r="I28" s="1"/>
      <c r="J28" s="1"/>
      <c r="K28" s="8"/>
      <c r="L28" s="16"/>
      <c r="M28" s="26"/>
      <c r="O28" s="33"/>
      <c r="P28" s="1"/>
      <c r="Q28" s="1"/>
      <c r="R28" s="8"/>
      <c r="S28" s="16"/>
      <c r="T28" s="26"/>
    </row>
    <row r="29" spans="1:20">
      <c r="A29" s="33"/>
      <c r="B29" s="1"/>
      <c r="C29" s="1"/>
      <c r="D29" s="8"/>
      <c r="E29" s="16"/>
      <c r="F29" s="26"/>
      <c r="H29" s="33"/>
      <c r="I29" s="1"/>
      <c r="J29" s="1"/>
      <c r="K29" s="8"/>
      <c r="L29" s="16"/>
      <c r="M29" s="26"/>
      <c r="O29" s="33"/>
      <c r="P29" s="1"/>
      <c r="Q29" s="1"/>
      <c r="R29" s="8"/>
      <c r="S29" s="16"/>
      <c r="T29" s="26"/>
    </row>
    <row r="30" spans="1:20">
      <c r="A30" s="27"/>
      <c r="B30" s="14"/>
      <c r="C30" s="14"/>
      <c r="D30" s="36"/>
      <c r="E30" s="17"/>
      <c r="F30" s="28"/>
      <c r="H30" s="27"/>
      <c r="I30" s="14"/>
      <c r="J30" s="14"/>
      <c r="K30" s="36"/>
      <c r="L30" s="17"/>
      <c r="M30" s="28"/>
      <c r="O30" s="27"/>
      <c r="P30" s="14"/>
      <c r="Q30" s="14"/>
      <c r="R30" s="36"/>
      <c r="S30" s="17"/>
      <c r="T30" s="28"/>
    </row>
    <row r="31" spans="1:20" ht="13.5" thickBot="1">
      <c r="A31" s="9"/>
      <c r="B31" s="11"/>
      <c r="C31" s="11"/>
      <c r="D31" s="10"/>
      <c r="E31" s="29"/>
      <c r="F31" s="15"/>
      <c r="H31" s="9"/>
      <c r="I31" s="11"/>
      <c r="J31" s="11"/>
      <c r="K31" s="10"/>
      <c r="L31" s="29"/>
      <c r="M31" s="15"/>
      <c r="O31" s="9"/>
      <c r="P31" s="11"/>
      <c r="Q31" s="11"/>
      <c r="R31" s="10"/>
      <c r="S31" s="29"/>
      <c r="T31" s="15"/>
    </row>
    <row r="32" spans="1:20">
      <c r="A32" s="12"/>
      <c r="B32" s="7"/>
      <c r="C32" s="7"/>
      <c r="D32" s="37"/>
      <c r="E32" s="19"/>
      <c r="F32" s="13"/>
      <c r="H32" s="12"/>
      <c r="I32" s="7"/>
      <c r="J32" s="7"/>
      <c r="K32" s="37"/>
      <c r="L32" s="19"/>
      <c r="M32" s="13"/>
      <c r="O32" s="12"/>
      <c r="P32" s="7"/>
      <c r="Q32" s="7"/>
      <c r="R32" s="37"/>
      <c r="S32" s="19"/>
      <c r="T32" s="13"/>
    </row>
    <row r="33" spans="1:20" ht="13.5" thickBot="1">
      <c r="A33" s="4"/>
      <c r="B33" s="5"/>
      <c r="C33" s="11"/>
      <c r="D33" s="38"/>
      <c r="E33" s="20"/>
      <c r="F33" s="15"/>
      <c r="H33" s="4"/>
      <c r="I33" s="5"/>
      <c r="J33" s="11"/>
      <c r="K33" s="38"/>
      <c r="L33" s="20"/>
      <c r="M33" s="15"/>
      <c r="O33" s="4"/>
      <c r="P33" s="5"/>
      <c r="Q33" s="11"/>
      <c r="R33" s="38"/>
      <c r="S33" s="20"/>
      <c r="T33" s="15"/>
    </row>
    <row r="35" spans="1:20">
      <c r="A35" s="82"/>
      <c r="B35" s="82"/>
      <c r="C35" s="82"/>
      <c r="D35" s="82"/>
      <c r="E35" s="82"/>
      <c r="F35" s="82"/>
      <c r="H35" s="82"/>
      <c r="I35" s="82"/>
      <c r="J35" s="82"/>
      <c r="K35" s="82"/>
      <c r="L35" s="82"/>
      <c r="M35" s="82"/>
      <c r="O35" s="82"/>
      <c r="P35" s="82"/>
      <c r="Q35" s="82"/>
      <c r="R35" s="82"/>
      <c r="S35" s="82"/>
      <c r="T35" s="82"/>
    </row>
    <row r="36" spans="1:20" ht="39.75" customHeight="1">
      <c r="A36" s="82"/>
      <c r="B36" s="82"/>
      <c r="C36" s="82"/>
      <c r="D36" s="82"/>
      <c r="E36" s="82"/>
      <c r="F36" s="82"/>
      <c r="G36" s="2"/>
      <c r="H36" s="82"/>
      <c r="I36" s="82"/>
      <c r="J36" s="82"/>
      <c r="K36" s="82"/>
      <c r="L36" s="82"/>
      <c r="M36" s="82"/>
      <c r="O36" s="82"/>
      <c r="P36" s="82"/>
      <c r="Q36" s="82"/>
      <c r="R36" s="82"/>
      <c r="S36" s="82"/>
      <c r="T36" s="82"/>
    </row>
    <row r="37" spans="1:20" ht="13.5" thickBot="1">
      <c r="G37" s="2"/>
      <c r="L37" s="2"/>
      <c r="M37" s="2"/>
      <c r="S37" s="2"/>
      <c r="T37" s="2"/>
    </row>
    <row r="38" spans="1:20">
      <c r="A38" s="83"/>
      <c r="B38" s="21"/>
      <c r="C38" s="21"/>
      <c r="D38" s="21"/>
      <c r="E38" s="24"/>
      <c r="F38" s="25"/>
      <c r="G38" s="2"/>
      <c r="H38" s="83"/>
      <c r="I38" s="21"/>
      <c r="J38" s="21"/>
      <c r="K38" s="21"/>
      <c r="L38" s="24"/>
      <c r="M38" s="25"/>
      <c r="O38" s="83"/>
      <c r="P38" s="21"/>
      <c r="Q38" s="21"/>
      <c r="R38" s="21"/>
      <c r="S38" s="24"/>
      <c r="T38" s="25"/>
    </row>
    <row r="39" spans="1:20" ht="13.5" thickBot="1">
      <c r="A39" s="84"/>
      <c r="B39" s="22"/>
      <c r="C39" s="22"/>
      <c r="D39" s="22"/>
      <c r="E39" s="22"/>
      <c r="F39" s="23"/>
      <c r="H39" s="84"/>
      <c r="I39" s="22"/>
      <c r="J39" s="22"/>
      <c r="K39" s="22"/>
      <c r="L39" s="22"/>
      <c r="M39" s="23"/>
      <c r="O39" s="84"/>
      <c r="P39" s="22"/>
      <c r="Q39" s="22"/>
      <c r="R39" s="22"/>
      <c r="S39" s="22"/>
      <c r="T39" s="23"/>
    </row>
    <row r="40" spans="1:20">
      <c r="A40" s="3"/>
      <c r="B40" s="6"/>
      <c r="C40" s="6"/>
      <c r="D40" s="35"/>
      <c r="E40" s="30"/>
      <c r="F40" s="31"/>
      <c r="H40" s="3"/>
      <c r="I40" s="6"/>
      <c r="J40" s="6"/>
      <c r="K40" s="35"/>
      <c r="L40" s="30"/>
      <c r="M40" s="31"/>
      <c r="O40" s="3"/>
      <c r="P40" s="6"/>
      <c r="Q40" s="6"/>
      <c r="R40" s="35"/>
      <c r="S40" s="30"/>
      <c r="T40" s="31"/>
    </row>
    <row r="41" spans="1:20">
      <c r="A41" s="3"/>
      <c r="B41" s="1"/>
      <c r="C41" s="1"/>
      <c r="D41" s="8"/>
      <c r="E41" s="18"/>
      <c r="F41" s="26"/>
      <c r="H41" s="3"/>
      <c r="I41" s="1"/>
      <c r="J41" s="1"/>
      <c r="K41" s="8"/>
      <c r="L41" s="18"/>
      <c r="M41" s="26"/>
      <c r="O41" s="3"/>
      <c r="P41" s="1"/>
      <c r="Q41" s="1"/>
      <c r="R41" s="8"/>
      <c r="S41" s="18"/>
      <c r="T41" s="26"/>
    </row>
    <row r="42" spans="1:20">
      <c r="A42" s="3"/>
      <c r="B42" s="6"/>
      <c r="C42" s="6"/>
      <c r="D42" s="35"/>
      <c r="E42" s="16"/>
      <c r="F42" s="26"/>
      <c r="H42" s="3"/>
      <c r="I42" s="6"/>
      <c r="J42" s="6"/>
      <c r="K42" s="35"/>
      <c r="L42" s="16"/>
      <c r="M42" s="26"/>
      <c r="O42" s="3"/>
      <c r="P42" s="6"/>
      <c r="Q42" s="6"/>
      <c r="R42" s="8"/>
      <c r="S42" s="16"/>
      <c r="T42" s="26"/>
    </row>
    <row r="43" spans="1:20">
      <c r="A43" s="3"/>
      <c r="B43" s="1"/>
      <c r="C43" s="1"/>
      <c r="D43" s="8"/>
      <c r="E43" s="16"/>
      <c r="F43" s="26"/>
      <c r="H43" s="3"/>
      <c r="I43" s="1"/>
      <c r="J43" s="1"/>
      <c r="K43" s="8"/>
      <c r="L43" s="16"/>
      <c r="M43" s="26"/>
      <c r="O43" s="3"/>
      <c r="P43" s="1"/>
      <c r="Q43" s="6"/>
      <c r="R43" s="8"/>
      <c r="S43" s="16"/>
      <c r="T43" s="26"/>
    </row>
    <row r="44" spans="1:20">
      <c r="A44" s="3"/>
      <c r="B44" s="1"/>
      <c r="C44" s="1"/>
      <c r="D44" s="8"/>
      <c r="E44" s="16"/>
      <c r="F44" s="26"/>
      <c r="H44" s="3"/>
      <c r="I44" s="1"/>
      <c r="J44" s="1"/>
      <c r="K44" s="8"/>
      <c r="L44" s="16"/>
      <c r="M44" s="26"/>
      <c r="O44" s="3"/>
      <c r="P44" s="1"/>
      <c r="Q44" s="1"/>
      <c r="R44" s="8"/>
      <c r="S44" s="16"/>
      <c r="T44" s="26"/>
    </row>
    <row r="45" spans="1:20">
      <c r="A45" s="33"/>
      <c r="B45" s="1"/>
      <c r="C45" s="1"/>
      <c r="D45" s="8"/>
      <c r="E45" s="16"/>
      <c r="F45" s="26"/>
      <c r="H45" s="33"/>
      <c r="I45" s="1"/>
      <c r="J45" s="1"/>
      <c r="K45" s="8"/>
      <c r="L45" s="16"/>
      <c r="M45" s="26"/>
      <c r="O45" s="33"/>
      <c r="P45" s="1"/>
      <c r="Q45" s="1"/>
      <c r="R45" s="8"/>
      <c r="S45" s="16"/>
      <c r="T45" s="26"/>
    </row>
    <row r="46" spans="1:20">
      <c r="A46" s="33"/>
      <c r="B46" s="1"/>
      <c r="C46" s="1"/>
      <c r="D46" s="8"/>
      <c r="E46" s="16"/>
      <c r="F46" s="26"/>
      <c r="H46" s="33"/>
      <c r="I46" s="1"/>
      <c r="J46" s="1"/>
      <c r="K46" s="8"/>
      <c r="L46" s="16"/>
      <c r="M46" s="26"/>
      <c r="O46" s="33"/>
      <c r="P46" s="1"/>
      <c r="Q46" s="1"/>
      <c r="R46" s="8"/>
      <c r="S46" s="16"/>
      <c r="T46" s="26"/>
    </row>
    <row r="47" spans="1:20">
      <c r="A47" s="33"/>
      <c r="B47" s="1"/>
      <c r="C47" s="1"/>
      <c r="D47" s="8"/>
      <c r="E47" s="16"/>
      <c r="F47" s="26"/>
      <c r="H47" s="33"/>
      <c r="I47" s="1"/>
      <c r="J47" s="1"/>
      <c r="K47" s="8"/>
      <c r="L47" s="16"/>
      <c r="M47" s="26"/>
      <c r="O47" s="33"/>
      <c r="P47" s="1"/>
      <c r="Q47" s="1"/>
      <c r="R47" s="8"/>
      <c r="S47" s="16"/>
      <c r="T47" s="26"/>
    </row>
    <row r="48" spans="1:20">
      <c r="A48" s="27"/>
      <c r="B48" s="14"/>
      <c r="C48" s="14"/>
      <c r="D48" s="36"/>
      <c r="E48" s="17"/>
      <c r="F48" s="28"/>
      <c r="H48" s="27"/>
      <c r="I48" s="14"/>
      <c r="J48" s="14"/>
      <c r="K48" s="36"/>
      <c r="L48" s="17"/>
      <c r="M48" s="28"/>
      <c r="O48" s="27"/>
      <c r="P48" s="14"/>
      <c r="Q48" s="14"/>
      <c r="R48" s="36"/>
      <c r="S48" s="17"/>
      <c r="T48" s="28"/>
    </row>
    <row r="49" spans="1:20" ht="13.5" thickBot="1">
      <c r="A49" s="9"/>
      <c r="B49" s="11"/>
      <c r="C49" s="11"/>
      <c r="D49" s="10"/>
      <c r="E49" s="29"/>
      <c r="F49" s="15"/>
      <c r="H49" s="9"/>
      <c r="I49" s="11"/>
      <c r="J49" s="11"/>
      <c r="K49" s="10"/>
      <c r="L49" s="29"/>
      <c r="M49" s="15"/>
      <c r="O49" s="9"/>
      <c r="P49" s="11"/>
      <c r="Q49" s="11"/>
      <c r="R49" s="10"/>
      <c r="S49" s="29"/>
      <c r="T49" s="15"/>
    </row>
    <row r="50" spans="1:20">
      <c r="A50" s="12"/>
      <c r="B50" s="7"/>
      <c r="C50" s="7"/>
      <c r="D50" s="37"/>
      <c r="E50" s="19"/>
      <c r="F50" s="13"/>
      <c r="H50" s="12"/>
      <c r="I50" s="7"/>
      <c r="J50" s="7"/>
      <c r="K50" s="37"/>
      <c r="L50" s="19"/>
      <c r="M50" s="13"/>
      <c r="O50" s="12"/>
      <c r="P50" s="7"/>
      <c r="Q50" s="7"/>
      <c r="R50" s="37"/>
      <c r="S50" s="19"/>
      <c r="T50" s="13"/>
    </row>
    <row r="51" spans="1:20" ht="13.5" thickBot="1">
      <c r="A51" s="4"/>
      <c r="B51" s="5"/>
      <c r="C51" s="11"/>
      <c r="D51" s="38"/>
      <c r="E51" s="20"/>
      <c r="F51" s="15"/>
      <c r="H51" s="4"/>
      <c r="I51" s="5"/>
      <c r="J51" s="11"/>
      <c r="K51" s="38"/>
      <c r="L51" s="20"/>
      <c r="M51" s="15"/>
      <c r="O51" s="4"/>
      <c r="P51" s="5"/>
      <c r="Q51" s="11"/>
      <c r="R51" s="38"/>
      <c r="S51" s="20"/>
      <c r="T51" s="15"/>
    </row>
    <row r="53" spans="1:20">
      <c r="A53" s="82"/>
      <c r="B53" s="82"/>
      <c r="C53" s="82"/>
      <c r="D53" s="82"/>
      <c r="E53" s="82"/>
      <c r="F53" s="82"/>
    </row>
    <row r="54" spans="1:20" ht="23.25" customHeight="1">
      <c r="A54" s="82"/>
      <c r="B54" s="82"/>
      <c r="C54" s="82"/>
      <c r="D54" s="82"/>
      <c r="E54" s="82"/>
      <c r="F54" s="82"/>
    </row>
    <row r="55" spans="1:20" ht="13.5" thickBot="1"/>
    <row r="56" spans="1:20">
      <c r="A56" s="83"/>
      <c r="B56" s="21"/>
      <c r="C56" s="21"/>
      <c r="D56" s="21"/>
      <c r="E56" s="24"/>
      <c r="F56" s="25"/>
    </row>
    <row r="57" spans="1:20" ht="13.5" thickBot="1">
      <c r="A57" s="84"/>
      <c r="B57" s="22"/>
      <c r="C57" s="22"/>
      <c r="D57" s="22"/>
      <c r="E57" s="22"/>
      <c r="F57" s="23"/>
    </row>
    <row r="58" spans="1:20">
      <c r="A58" s="3"/>
      <c r="B58" s="6"/>
      <c r="C58" s="6"/>
      <c r="D58" s="35"/>
      <c r="E58" s="30"/>
      <c r="F58" s="31"/>
    </row>
    <row r="59" spans="1:20">
      <c r="A59" s="3"/>
      <c r="B59" s="1"/>
      <c r="C59" s="1"/>
      <c r="D59" s="8"/>
      <c r="E59" s="18"/>
      <c r="F59" s="26"/>
    </row>
    <row r="60" spans="1:20">
      <c r="A60" s="3"/>
      <c r="B60" s="6"/>
      <c r="C60" s="6"/>
      <c r="D60" s="8"/>
      <c r="E60" s="16"/>
      <c r="F60" s="26"/>
    </row>
    <row r="61" spans="1:20">
      <c r="A61" s="3"/>
      <c r="B61" s="1"/>
      <c r="C61" s="6"/>
      <c r="D61" s="8"/>
      <c r="E61" s="16"/>
      <c r="F61" s="26"/>
    </row>
    <row r="62" spans="1:20">
      <c r="A62" s="3"/>
      <c r="B62" s="1"/>
      <c r="C62" s="1"/>
      <c r="D62" s="8"/>
      <c r="E62" s="16"/>
      <c r="F62" s="26"/>
    </row>
    <row r="63" spans="1:20">
      <c r="A63" s="33"/>
      <c r="B63" s="1"/>
      <c r="C63" s="1"/>
      <c r="D63" s="8"/>
      <c r="E63" s="16"/>
      <c r="F63" s="26"/>
    </row>
    <row r="64" spans="1:20">
      <c r="A64" s="33"/>
      <c r="B64" s="1"/>
      <c r="C64" s="1"/>
      <c r="D64" s="8"/>
      <c r="E64" s="16"/>
      <c r="F64" s="26"/>
    </row>
    <row r="65" spans="1:6">
      <c r="A65" s="33"/>
      <c r="B65" s="1"/>
      <c r="C65" s="1"/>
      <c r="D65" s="8"/>
      <c r="E65" s="16"/>
      <c r="F65" s="26"/>
    </row>
    <row r="66" spans="1:6">
      <c r="A66" s="27"/>
      <c r="B66" s="14"/>
      <c r="C66" s="14"/>
      <c r="D66" s="36"/>
      <c r="E66" s="17"/>
      <c r="F66" s="28"/>
    </row>
    <row r="67" spans="1:6" ht="13.5" thickBot="1">
      <c r="A67" s="9"/>
      <c r="B67" s="11"/>
      <c r="C67" s="11"/>
      <c r="D67" s="10"/>
      <c r="E67" s="29"/>
      <c r="F67" s="15"/>
    </row>
    <row r="68" spans="1:6">
      <c r="A68" s="12"/>
      <c r="B68" s="7"/>
      <c r="C68" s="7"/>
      <c r="D68" s="37"/>
      <c r="E68" s="19"/>
      <c r="F68" s="13"/>
    </row>
    <row r="69" spans="1:6" ht="13.5" thickBot="1">
      <c r="A69" s="4"/>
      <c r="B69" s="5"/>
      <c r="C69" s="11"/>
      <c r="D69" s="38"/>
      <c r="E69" s="20"/>
      <c r="F69" s="15"/>
    </row>
  </sheetData>
  <mergeCells count="20">
    <mergeCell ref="O1:T2"/>
    <mergeCell ref="O4:O5"/>
    <mergeCell ref="A17:F18"/>
    <mergeCell ref="A20:A21"/>
    <mergeCell ref="H17:M18"/>
    <mergeCell ref="H20:H21"/>
    <mergeCell ref="H4:H5"/>
    <mergeCell ref="O17:T18"/>
    <mergeCell ref="O20:O21"/>
    <mergeCell ref="H1:M3"/>
    <mergeCell ref="A1:F3"/>
    <mergeCell ref="A4:A5"/>
    <mergeCell ref="A35:F36"/>
    <mergeCell ref="H35:M36"/>
    <mergeCell ref="O35:T36"/>
    <mergeCell ref="A56:A57"/>
    <mergeCell ref="A38:A39"/>
    <mergeCell ref="H38:H39"/>
    <mergeCell ref="O38:O39"/>
    <mergeCell ref="A53:F5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40"/>
  <sheetViews>
    <sheetView tabSelected="1" view="pageBreakPreview" zoomScaleNormal="100" zoomScaleSheetLayoutView="100" workbookViewId="0">
      <selection activeCell="G13" sqref="G13"/>
    </sheetView>
  </sheetViews>
  <sheetFormatPr defaultRowHeight="12.75"/>
  <cols>
    <col min="1" max="1" width="9.7109375" customWidth="1"/>
    <col min="2" max="2" width="4.85546875" customWidth="1"/>
    <col min="3" max="4" width="7.140625" customWidth="1"/>
    <col min="5" max="5" width="7.5703125" customWidth="1"/>
    <col min="6" max="8" width="6.7109375" customWidth="1"/>
    <col min="9" max="9" width="7.5703125" customWidth="1"/>
    <col min="10" max="10" width="8" customWidth="1"/>
    <col min="11" max="11" width="6.7109375" customWidth="1"/>
    <col min="12" max="12" width="8.85546875" customWidth="1"/>
    <col min="13" max="13" width="23.140625" customWidth="1"/>
    <col min="14" max="14" width="6.7109375" customWidth="1"/>
    <col min="15" max="15" width="6.85546875" customWidth="1"/>
    <col min="16" max="16" width="6.28515625" customWidth="1"/>
    <col min="17" max="17" width="7.28515625" customWidth="1"/>
    <col min="18" max="18" width="10.85546875" customWidth="1"/>
    <col min="19" max="21" width="8.42578125" customWidth="1"/>
    <col min="22" max="22" width="9" customWidth="1"/>
    <col min="25" max="25" width="7.28515625" customWidth="1"/>
    <col min="27" max="27" width="6.7109375" customWidth="1"/>
  </cols>
  <sheetData>
    <row r="1" spans="1:18">
      <c r="A1" s="85" t="s">
        <v>15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</row>
    <row r="2" spans="1:18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</row>
    <row r="3" spans="1:18" ht="30.75" customHeight="1" thickBot="1"/>
    <row r="4" spans="1:18">
      <c r="A4" s="39" t="s">
        <v>16</v>
      </c>
      <c r="B4" s="7" t="s">
        <v>17</v>
      </c>
      <c r="C4" s="7" t="s">
        <v>1</v>
      </c>
      <c r="D4" s="7" t="s">
        <v>2</v>
      </c>
      <c r="E4" s="7" t="s">
        <v>3</v>
      </c>
      <c r="F4" s="7" t="s">
        <v>18</v>
      </c>
      <c r="G4" s="40" t="s">
        <v>19</v>
      </c>
      <c r="H4" s="7" t="s">
        <v>20</v>
      </c>
      <c r="I4" s="7" t="s">
        <v>21</v>
      </c>
      <c r="J4" s="7" t="s">
        <v>22</v>
      </c>
      <c r="K4" s="41" t="s">
        <v>23</v>
      </c>
      <c r="M4" s="42" t="s">
        <v>24</v>
      </c>
    </row>
    <row r="5" spans="1:18" ht="13.5" thickBot="1">
      <c r="A5" s="43" t="s">
        <v>25</v>
      </c>
      <c r="B5" s="44" t="s">
        <v>26</v>
      </c>
      <c r="C5" s="44" t="s">
        <v>6</v>
      </c>
      <c r="D5" s="45" t="s">
        <v>25</v>
      </c>
      <c r="E5" s="44" t="s">
        <v>6</v>
      </c>
      <c r="F5" s="44" t="s">
        <v>27</v>
      </c>
      <c r="G5" s="45" t="s">
        <v>25</v>
      </c>
      <c r="H5" s="44" t="s">
        <v>27</v>
      </c>
      <c r="I5" s="44" t="s">
        <v>28</v>
      </c>
      <c r="J5" s="44" t="s">
        <v>29</v>
      </c>
      <c r="K5" s="46" t="s">
        <v>30</v>
      </c>
    </row>
    <row r="6" spans="1:18" ht="15">
      <c r="A6" s="81" t="s">
        <v>31</v>
      </c>
      <c r="B6" s="7"/>
      <c r="C6" s="7">
        <f>'Moc RG'!J16</f>
        <v>100.4</v>
      </c>
      <c r="D6" s="7">
        <f>'Moc RG'!I16</f>
        <v>0.77350597609561755</v>
      </c>
      <c r="E6" s="75">
        <f>'Moc RG'!D14</f>
        <v>77.660000000000011</v>
      </c>
      <c r="F6" s="76">
        <f>E6*1000/(SQRT(3)*400*0.93)</f>
        <v>120.52962877759769</v>
      </c>
      <c r="G6" s="77">
        <v>200</v>
      </c>
      <c r="H6" s="75">
        <f>G6*1.6/1.45</f>
        <v>220.68965517241381</v>
      </c>
      <c r="I6" s="78">
        <v>50</v>
      </c>
      <c r="J6" s="79">
        <f>100*1.73*F6*I6*0.93/(400*34*K6)</f>
        <v>0.59411801391016217</v>
      </c>
      <c r="K6" s="80">
        <v>120</v>
      </c>
      <c r="M6" t="s">
        <v>32</v>
      </c>
    </row>
    <row r="7" spans="1:18">
      <c r="A7" s="74"/>
      <c r="B7" s="6"/>
      <c r="C7" s="6"/>
      <c r="D7" s="6"/>
      <c r="E7" s="34"/>
      <c r="F7" s="54"/>
      <c r="G7" s="55"/>
      <c r="H7" s="34"/>
      <c r="I7" s="56"/>
      <c r="J7" s="57"/>
      <c r="K7" s="58"/>
    </row>
    <row r="8" spans="1:18" ht="15">
      <c r="A8" s="53"/>
      <c r="B8" s="6"/>
      <c r="C8" s="6"/>
      <c r="D8" s="6"/>
      <c r="E8" s="34"/>
      <c r="F8" s="54"/>
      <c r="G8" s="55"/>
      <c r="H8" s="34"/>
      <c r="I8" s="56"/>
      <c r="J8" s="57"/>
      <c r="K8" s="58"/>
      <c r="M8" t="s">
        <v>33</v>
      </c>
    </row>
    <row r="9" spans="1:18" ht="15">
      <c r="A9" s="47"/>
      <c r="B9" s="6"/>
      <c r="C9" s="6"/>
      <c r="D9" s="1"/>
      <c r="E9" s="8"/>
      <c r="F9" s="48"/>
      <c r="G9" s="55"/>
      <c r="H9" s="8"/>
      <c r="I9" s="50"/>
      <c r="J9" s="51"/>
      <c r="K9" s="52"/>
      <c r="M9" t="s">
        <v>34</v>
      </c>
    </row>
    <row r="10" spans="1:18" ht="15">
      <c r="A10" s="47"/>
      <c r="B10" s="6"/>
      <c r="C10" s="6"/>
      <c r="D10" s="1"/>
      <c r="E10" s="8"/>
      <c r="F10" s="48"/>
      <c r="G10" s="55"/>
      <c r="H10" s="8"/>
      <c r="I10" s="50"/>
      <c r="J10" s="51"/>
      <c r="K10" s="52"/>
      <c r="M10" t="s">
        <v>35</v>
      </c>
    </row>
    <row r="11" spans="1:18" ht="15">
      <c r="A11" s="47"/>
      <c r="B11" s="1"/>
      <c r="C11" s="1"/>
      <c r="D11" s="1"/>
      <c r="E11" s="8"/>
      <c r="F11" s="48"/>
      <c r="G11" s="49"/>
      <c r="H11" s="8"/>
      <c r="I11" s="1"/>
      <c r="J11" s="51"/>
      <c r="K11" s="52"/>
      <c r="M11" t="s">
        <v>36</v>
      </c>
    </row>
    <row r="12" spans="1:18" ht="15">
      <c r="A12" s="47"/>
      <c r="B12" s="1"/>
      <c r="C12" s="1"/>
      <c r="D12" s="1"/>
      <c r="E12" s="8"/>
      <c r="F12" s="48"/>
      <c r="G12" s="49"/>
      <c r="H12" s="8"/>
      <c r="I12" s="1"/>
      <c r="J12" s="51"/>
      <c r="K12" s="52"/>
      <c r="M12" s="59" t="s">
        <v>37</v>
      </c>
    </row>
    <row r="13" spans="1:18" ht="15">
      <c r="A13" s="47"/>
      <c r="B13" s="1"/>
      <c r="C13" s="1"/>
      <c r="D13" s="1"/>
      <c r="E13" s="8"/>
      <c r="F13" s="48"/>
      <c r="G13" s="49"/>
      <c r="H13" s="8"/>
      <c r="I13" s="1"/>
      <c r="J13" s="51"/>
      <c r="K13" s="52"/>
      <c r="M13" s="59"/>
    </row>
    <row r="14" spans="1:18" ht="15">
      <c r="A14" s="47"/>
      <c r="B14" s="1"/>
      <c r="C14" s="1"/>
      <c r="D14" s="1"/>
      <c r="E14" s="8"/>
      <c r="F14" s="48"/>
      <c r="G14" s="49"/>
      <c r="H14" s="8"/>
      <c r="I14" s="1"/>
      <c r="J14" s="51"/>
      <c r="K14" s="52"/>
      <c r="M14" t="s">
        <v>38</v>
      </c>
    </row>
    <row r="15" spans="1:18" ht="15">
      <c r="A15" s="47"/>
      <c r="B15" s="6"/>
      <c r="C15" s="6"/>
      <c r="D15" s="1"/>
      <c r="E15" s="8"/>
      <c r="F15" s="48"/>
      <c r="G15" s="55"/>
      <c r="H15" s="8"/>
      <c r="I15" s="1"/>
      <c r="J15" s="51"/>
      <c r="K15" s="52"/>
      <c r="M15" t="s">
        <v>39</v>
      </c>
    </row>
    <row r="16" spans="1:18" ht="15">
      <c r="A16" s="53"/>
      <c r="B16" s="6"/>
      <c r="C16" s="6"/>
      <c r="D16" s="6"/>
      <c r="E16" s="34"/>
      <c r="F16" s="54"/>
      <c r="G16" s="55"/>
      <c r="H16" s="34"/>
      <c r="I16" s="56"/>
      <c r="J16" s="57"/>
      <c r="K16" s="58"/>
      <c r="M16" s="59" t="s">
        <v>40</v>
      </c>
    </row>
    <row r="17" spans="1:22" ht="15">
      <c r="A17" s="53"/>
      <c r="B17" s="6"/>
      <c r="C17" s="6"/>
      <c r="D17" s="6"/>
      <c r="E17" s="34"/>
      <c r="F17" s="54"/>
      <c r="G17" s="55"/>
      <c r="H17" s="34"/>
      <c r="I17" s="56"/>
      <c r="J17" s="57"/>
      <c r="K17" s="58"/>
      <c r="M17" s="60" t="s">
        <v>41</v>
      </c>
    </row>
    <row r="18" spans="1:22" ht="15">
      <c r="A18" s="53"/>
      <c r="B18" s="6"/>
      <c r="C18" s="6"/>
      <c r="D18" s="6"/>
      <c r="E18" s="34"/>
      <c r="F18" s="54"/>
      <c r="G18" s="55"/>
      <c r="H18" s="34"/>
      <c r="I18" s="56"/>
      <c r="J18" s="57"/>
      <c r="K18" s="58"/>
      <c r="M18" t="s">
        <v>42</v>
      </c>
    </row>
    <row r="19" spans="1:22" ht="15">
      <c r="A19" s="47"/>
      <c r="B19" s="1"/>
      <c r="C19" s="1"/>
      <c r="D19" s="1"/>
      <c r="E19" s="8"/>
      <c r="F19" s="48"/>
      <c r="G19" s="49"/>
      <c r="H19" s="8"/>
      <c r="I19" s="1"/>
      <c r="J19" s="51"/>
      <c r="K19" s="52"/>
      <c r="M19" t="s">
        <v>43</v>
      </c>
    </row>
    <row r="20" spans="1:22" ht="15">
      <c r="A20" s="47"/>
      <c r="B20" s="1"/>
      <c r="C20" s="1"/>
      <c r="D20" s="1"/>
      <c r="E20" s="8"/>
      <c r="F20" s="48"/>
      <c r="G20" s="49"/>
      <c r="H20" s="8"/>
      <c r="I20" s="1"/>
      <c r="J20" s="51"/>
      <c r="K20" s="52"/>
      <c r="M20" s="61"/>
      <c r="N20" s="50" t="s">
        <v>44</v>
      </c>
      <c r="O20" s="50">
        <v>3</v>
      </c>
      <c r="P20" s="50" t="s">
        <v>45</v>
      </c>
      <c r="Q20" s="50">
        <v>3</v>
      </c>
      <c r="R20" s="50" t="s">
        <v>46</v>
      </c>
      <c r="S20" s="50" t="s">
        <v>47</v>
      </c>
      <c r="T20" s="50">
        <v>3</v>
      </c>
    </row>
    <row r="21" spans="1:22" ht="15">
      <c r="A21" s="47"/>
      <c r="B21" s="1"/>
      <c r="C21" s="1"/>
      <c r="D21" s="1"/>
      <c r="E21" s="8"/>
      <c r="F21" s="48"/>
      <c r="G21" s="49"/>
      <c r="H21" s="8"/>
      <c r="I21" s="1"/>
      <c r="J21" s="51"/>
      <c r="K21" s="52"/>
      <c r="M21" s="61"/>
      <c r="N21" s="50" t="s">
        <v>48</v>
      </c>
      <c r="O21" s="50">
        <v>0.72</v>
      </c>
      <c r="P21" s="50" t="s">
        <v>49</v>
      </c>
      <c r="Q21" s="50">
        <v>0.82</v>
      </c>
      <c r="R21" s="50">
        <v>0.72</v>
      </c>
      <c r="S21" s="50" t="s">
        <v>48</v>
      </c>
      <c r="T21" s="50">
        <v>0.72</v>
      </c>
    </row>
    <row r="22" spans="1:22" ht="15">
      <c r="A22" s="47"/>
      <c r="B22" s="1"/>
      <c r="C22" s="1"/>
      <c r="D22" s="1"/>
      <c r="E22" s="8"/>
      <c r="F22" s="48"/>
      <c r="G22" s="49"/>
      <c r="H22" s="8"/>
      <c r="I22" s="1"/>
      <c r="J22" s="51"/>
      <c r="K22" s="52"/>
      <c r="M22" s="61" t="s">
        <v>50</v>
      </c>
      <c r="N22" s="1">
        <v>17.5</v>
      </c>
      <c r="O22" s="1">
        <f t="shared" ref="O22:O33" si="0">$K21*$L$21</f>
        <v>0</v>
      </c>
      <c r="P22" s="1">
        <v>18.5</v>
      </c>
      <c r="Q22" s="1">
        <f>$P22*$Q$21</f>
        <v>15.17</v>
      </c>
      <c r="R22" s="1">
        <f>$P22*$R$21</f>
        <v>13.32</v>
      </c>
      <c r="S22" s="1">
        <v>26</v>
      </c>
      <c r="T22" s="1">
        <f t="shared" ref="T22:T29" si="1">S22*$Q$21</f>
        <v>21.32</v>
      </c>
    </row>
    <row r="23" spans="1:22" ht="15">
      <c r="A23" s="47"/>
      <c r="B23" s="1"/>
      <c r="C23" s="1"/>
      <c r="D23" s="1"/>
      <c r="E23" s="8"/>
      <c r="F23" s="48"/>
      <c r="G23" s="49"/>
      <c r="H23" s="8"/>
      <c r="I23" s="1"/>
      <c r="J23" s="51"/>
      <c r="K23" s="52"/>
      <c r="M23" s="61" t="s">
        <v>51</v>
      </c>
      <c r="N23" s="1">
        <v>24</v>
      </c>
      <c r="O23" s="1">
        <f t="shared" si="0"/>
        <v>0</v>
      </c>
      <c r="P23" s="1">
        <v>25</v>
      </c>
      <c r="Q23" s="1">
        <f t="shared" ref="Q23:Q33" si="2">$P23*$Q$21</f>
        <v>20.5</v>
      </c>
      <c r="R23" s="1">
        <f t="shared" ref="R23:R33" si="3">$P23*$R$21</f>
        <v>18</v>
      </c>
      <c r="S23" s="1">
        <v>35</v>
      </c>
      <c r="T23" s="1">
        <f t="shared" si="1"/>
        <v>28.7</v>
      </c>
    </row>
    <row r="24" spans="1:22" ht="15.75" thickBot="1">
      <c r="A24" s="62"/>
      <c r="B24" s="11"/>
      <c r="C24" s="11"/>
      <c r="D24" s="11"/>
      <c r="E24" s="10"/>
      <c r="F24" s="63"/>
      <c r="G24" s="22"/>
      <c r="H24" s="64"/>
      <c r="I24" s="65"/>
      <c r="J24" s="66"/>
      <c r="K24" s="67"/>
      <c r="M24" s="61" t="s">
        <v>52</v>
      </c>
      <c r="N24" s="1">
        <v>32</v>
      </c>
      <c r="O24" s="1">
        <f t="shared" si="0"/>
        <v>0</v>
      </c>
      <c r="P24" s="1">
        <v>34</v>
      </c>
      <c r="Q24" s="1">
        <f t="shared" si="2"/>
        <v>27.88</v>
      </c>
      <c r="R24" s="1">
        <f t="shared" si="3"/>
        <v>24.48</v>
      </c>
      <c r="S24" s="1">
        <v>47</v>
      </c>
      <c r="T24" s="1">
        <f t="shared" si="1"/>
        <v>38.54</v>
      </c>
    </row>
    <row r="25" spans="1:22">
      <c r="M25" s="61" t="s">
        <v>53</v>
      </c>
      <c r="N25" s="1">
        <v>41</v>
      </c>
      <c r="O25" s="1">
        <f t="shared" si="0"/>
        <v>0</v>
      </c>
      <c r="P25" s="1">
        <v>43</v>
      </c>
      <c r="Q25" s="1">
        <f t="shared" si="2"/>
        <v>35.26</v>
      </c>
      <c r="R25" s="1">
        <f t="shared" si="3"/>
        <v>30.959999999999997</v>
      </c>
      <c r="S25" s="1">
        <v>59</v>
      </c>
      <c r="T25" s="1">
        <f t="shared" si="1"/>
        <v>48.379999999999995</v>
      </c>
    </row>
    <row r="26" spans="1:22" ht="15">
      <c r="A26" s="68"/>
      <c r="B26" s="68"/>
      <c r="C26" s="68"/>
      <c r="D26" s="68"/>
      <c r="E26" s="69"/>
      <c r="F26" s="69"/>
      <c r="G26" s="69"/>
      <c r="H26" s="69"/>
      <c r="I26" s="69"/>
      <c r="J26" s="69"/>
      <c r="K26" s="69"/>
      <c r="M26" s="61" t="s">
        <v>54</v>
      </c>
      <c r="N26" s="1">
        <v>57</v>
      </c>
      <c r="O26" s="1">
        <f t="shared" si="0"/>
        <v>0</v>
      </c>
      <c r="P26" s="1">
        <v>60</v>
      </c>
      <c r="Q26" s="1">
        <f t="shared" si="2"/>
        <v>49.199999999999996</v>
      </c>
      <c r="R26" s="1">
        <f t="shared" si="3"/>
        <v>43.199999999999996</v>
      </c>
      <c r="S26" s="1">
        <v>81</v>
      </c>
      <c r="T26" s="1">
        <f t="shared" si="1"/>
        <v>66.42</v>
      </c>
    </row>
    <row r="27" spans="1:22" s="69" customFormat="1" ht="15">
      <c r="A27" s="42"/>
      <c r="B27"/>
      <c r="C27"/>
      <c r="D27"/>
      <c r="E27"/>
      <c r="F27"/>
      <c r="G27"/>
      <c r="H27"/>
      <c r="I27"/>
      <c r="J27"/>
      <c r="K27"/>
      <c r="M27" s="61" t="s">
        <v>55</v>
      </c>
      <c r="N27" s="1">
        <v>76</v>
      </c>
      <c r="O27" s="1">
        <f t="shared" si="0"/>
        <v>0</v>
      </c>
      <c r="P27" s="1">
        <v>80</v>
      </c>
      <c r="Q27" s="1">
        <f t="shared" si="2"/>
        <v>65.599999999999994</v>
      </c>
      <c r="R27" s="1">
        <f t="shared" si="3"/>
        <v>57.599999999999994</v>
      </c>
      <c r="S27" s="1">
        <v>107</v>
      </c>
      <c r="T27" s="1">
        <f t="shared" si="1"/>
        <v>87.74</v>
      </c>
      <c r="U27"/>
      <c r="V27"/>
    </row>
    <row r="28" spans="1:22">
      <c r="A28" s="70"/>
      <c r="M28" s="61" t="s">
        <v>56</v>
      </c>
      <c r="N28" s="1">
        <v>96</v>
      </c>
      <c r="O28" s="1">
        <f t="shared" si="0"/>
        <v>0</v>
      </c>
      <c r="P28" s="1">
        <v>101</v>
      </c>
      <c r="Q28" s="1">
        <f t="shared" si="2"/>
        <v>82.82</v>
      </c>
      <c r="R28" s="1">
        <f t="shared" si="3"/>
        <v>72.72</v>
      </c>
      <c r="S28" s="1">
        <v>140</v>
      </c>
      <c r="T28" s="1">
        <f t="shared" si="1"/>
        <v>114.8</v>
      </c>
    </row>
    <row r="29" spans="1:22">
      <c r="A29" s="70"/>
      <c r="D29" s="42"/>
      <c r="M29" s="61" t="s">
        <v>57</v>
      </c>
      <c r="N29" s="1">
        <v>119</v>
      </c>
      <c r="O29" s="1">
        <f t="shared" si="0"/>
        <v>0</v>
      </c>
      <c r="P29" s="1">
        <v>126</v>
      </c>
      <c r="Q29" s="1">
        <f t="shared" si="2"/>
        <v>103.32</v>
      </c>
      <c r="R29" s="1">
        <f t="shared" si="3"/>
        <v>90.72</v>
      </c>
      <c r="S29" s="1">
        <v>171</v>
      </c>
      <c r="T29" s="1">
        <f t="shared" si="1"/>
        <v>140.22</v>
      </c>
    </row>
    <row r="30" spans="1:22">
      <c r="A30" s="70"/>
      <c r="D30" s="70"/>
      <c r="M30" s="61" t="s">
        <v>58</v>
      </c>
      <c r="N30" s="1">
        <v>144</v>
      </c>
      <c r="O30" s="1">
        <f t="shared" si="0"/>
        <v>0</v>
      </c>
      <c r="P30" s="1">
        <v>153</v>
      </c>
      <c r="Q30" s="1">
        <f t="shared" si="2"/>
        <v>125.46</v>
      </c>
      <c r="R30" s="1">
        <f t="shared" si="3"/>
        <v>110.16</v>
      </c>
      <c r="S30" s="1"/>
      <c r="T30" s="1"/>
    </row>
    <row r="31" spans="1:22">
      <c r="A31" s="70"/>
      <c r="D31" s="70"/>
      <c r="M31" s="61" t="s">
        <v>59</v>
      </c>
      <c r="N31" s="1">
        <v>184</v>
      </c>
      <c r="O31" s="1">
        <f t="shared" si="0"/>
        <v>0</v>
      </c>
      <c r="P31" s="1">
        <v>196</v>
      </c>
      <c r="Q31" s="1">
        <f t="shared" si="2"/>
        <v>160.72</v>
      </c>
      <c r="R31" s="1">
        <f t="shared" si="3"/>
        <v>141.12</v>
      </c>
      <c r="S31" s="1"/>
      <c r="T31" s="1"/>
    </row>
    <row r="32" spans="1:22">
      <c r="A32" s="70"/>
      <c r="D32" s="70"/>
      <c r="M32" s="61" t="s">
        <v>60</v>
      </c>
      <c r="N32" s="1">
        <v>223</v>
      </c>
      <c r="O32" s="1">
        <f t="shared" si="0"/>
        <v>0</v>
      </c>
      <c r="P32" s="1">
        <v>238</v>
      </c>
      <c r="Q32" s="1">
        <f t="shared" si="2"/>
        <v>195.16</v>
      </c>
      <c r="R32" s="1">
        <f t="shared" si="3"/>
        <v>171.35999999999999</v>
      </c>
      <c r="S32" s="1"/>
      <c r="T32" s="1"/>
    </row>
    <row r="33" spans="1:20">
      <c r="A33" s="70"/>
      <c r="D33" s="70"/>
      <c r="M33" s="61" t="s">
        <v>61</v>
      </c>
      <c r="N33" s="1">
        <v>259</v>
      </c>
      <c r="O33" s="1">
        <f t="shared" si="0"/>
        <v>0</v>
      </c>
      <c r="P33" s="1">
        <v>276</v>
      </c>
      <c r="Q33" s="1">
        <f t="shared" si="2"/>
        <v>226.32</v>
      </c>
      <c r="R33" s="1">
        <f t="shared" si="3"/>
        <v>198.72</v>
      </c>
      <c r="S33" s="1"/>
      <c r="T33" s="1"/>
    </row>
    <row r="34" spans="1:20">
      <c r="A34" s="42"/>
      <c r="I34" s="71"/>
      <c r="J34" s="72"/>
    </row>
    <row r="35" spans="1:20">
      <c r="A35" s="70"/>
      <c r="I35" s="71"/>
      <c r="J35" s="72"/>
      <c r="N35" s="71"/>
      <c r="O35" s="71"/>
      <c r="P35" s="71"/>
      <c r="Q35" s="71"/>
      <c r="R35" s="71"/>
    </row>
    <row r="36" spans="1:20">
      <c r="A36" s="70"/>
      <c r="I36" s="71"/>
      <c r="J36" s="72"/>
      <c r="N36" s="71"/>
      <c r="O36" s="71"/>
      <c r="P36" s="71"/>
      <c r="Q36" s="71"/>
      <c r="R36" s="71"/>
    </row>
    <row r="37" spans="1:20">
      <c r="A37" s="70"/>
      <c r="I37" s="71"/>
      <c r="J37" s="72"/>
      <c r="N37" s="71"/>
      <c r="O37" s="71"/>
      <c r="P37" s="71"/>
      <c r="Q37" s="71"/>
      <c r="R37" s="71"/>
    </row>
    <row r="38" spans="1:20">
      <c r="A38" s="70"/>
      <c r="I38" s="71"/>
      <c r="J38" s="72"/>
      <c r="N38" s="71"/>
      <c r="O38" s="71"/>
      <c r="P38" s="71"/>
      <c r="Q38" s="71"/>
      <c r="R38" s="71"/>
    </row>
    <row r="39" spans="1:20">
      <c r="A39" s="70"/>
      <c r="I39" s="73"/>
      <c r="J39" s="72"/>
      <c r="N39" s="71"/>
      <c r="O39" s="71"/>
      <c r="P39" s="71"/>
      <c r="Q39" s="71"/>
      <c r="R39" s="71"/>
    </row>
    <row r="40" spans="1:20">
      <c r="N40" s="73"/>
      <c r="O40" s="73"/>
      <c r="P40" s="73"/>
      <c r="Q40" s="73"/>
      <c r="R40" s="73"/>
    </row>
  </sheetData>
  <mergeCells count="1">
    <mergeCell ref="A1:R2"/>
  </mergeCells>
  <pageMargins left="0.75" right="0.75" top="1" bottom="1" header="0.5" footer="0.5"/>
  <pageSetup paperSize="9" scale="8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57938C9D54714DAE3B8F86243822CD" ma:contentTypeVersion="" ma:contentTypeDescription="Create a new document." ma:contentTypeScope="" ma:versionID="1c1c9f3447bcbc7cc013769f60f0a5c7">
  <xsd:schema xmlns:xsd="http://www.w3.org/2001/XMLSchema" xmlns:xs="http://www.w3.org/2001/XMLSchema" xmlns:p="http://schemas.microsoft.com/office/2006/metadata/properties" xmlns:ns2="d5ab344c-7f73-4c78-ac48-a3eb45a0d459" xmlns:ns3="C9D7F002-3EC3-44FC-B588-D90EE14344E8" xmlns:ns4="c9d7f002-3ec3-44fc-b588-d90ee14344e8" targetNamespace="http://schemas.microsoft.com/office/2006/metadata/properties" ma:root="true" ma:fieldsID="fd149973a102f8cb5363cfa40952d7b9" ns2:_="" ns3:_="" ns4:_="">
    <xsd:import namespace="d5ab344c-7f73-4c78-ac48-a3eb45a0d459"/>
    <xsd:import namespace="C9D7F002-3EC3-44FC-B588-D90EE14344E8"/>
    <xsd:import namespace="c9d7f002-3ec3-44fc-b588-d90ee14344e8"/>
    <xsd:element name="properties">
      <xsd:complexType>
        <xsd:sequence>
          <xsd:element name="documentManagement">
            <xsd:complexType>
              <xsd:all>
                <xsd:element ref="ns2:LPP_Revision" minOccurs="0"/>
                <xsd:element ref="ns2:LPP_RevisionLog" minOccurs="0"/>
                <xsd:element ref="ns3:MediaServiceMetadata" minOccurs="0"/>
                <xsd:element ref="ns3:MediaServiceFastMetadata" minOccurs="0"/>
                <xsd:element ref="ns4:MediaServiceSearchProperties" minOccurs="0"/>
                <xsd:element ref="ns4:MediaServiceObjectDetectorVersions" minOccurs="0"/>
                <xsd:element ref="ns4:lcf76f155ced4ddcb4097134ff3c332f" minOccurs="0"/>
                <xsd:element ref="ns2:TaxCatchAll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ab344c-7f73-4c78-ac48-a3eb45a0d459" elementFormDefault="qualified">
    <xsd:import namespace="http://schemas.microsoft.com/office/2006/documentManagement/types"/>
    <xsd:import namespace="http://schemas.microsoft.com/office/infopath/2007/PartnerControls"/>
    <xsd:element name="LPP_Revision" ma:index="8" nillable="true" ma:displayName="Revision" ma:internalName="LPP_Revision">
      <xsd:simpleType>
        <xsd:restriction base="dms:Text">
          <xsd:maxLength value="255"/>
        </xsd:restriction>
      </xsd:simpleType>
    </xsd:element>
    <xsd:element name="LPP_RevisionLog" ma:index="9" nillable="true" ma:displayName="Revision log" ma:internalName="LPP_RevisionLog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6861ac4-d99d-4470-ac04-4981a150f528}" ma:internalName="TaxCatchAll" ma:showField="CatchAllData" ma:web="d5ab344c-7f73-4c78-ac48-a3eb45a0d4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002-3EC3-44FC-B588-D90EE14344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002-3ec3-44fc-b588-d90ee14344e8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630bb4-a0b1-4218-88b6-6509cf04f2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PP_RevisionLog xmlns="d5ab344c-7f73-4c78-ac48-a3eb45a0d459" xsi:nil="true"/>
    <LPP_Revision xmlns="d5ab344c-7f73-4c78-ac48-a3eb45a0d459" xsi:nil="true"/>
    <lcf76f155ced4ddcb4097134ff3c332f xmlns="c9d7f002-3ec3-44fc-b588-d90ee14344e8">
      <Terms xmlns="http://schemas.microsoft.com/office/infopath/2007/PartnerControls"/>
    </lcf76f155ced4ddcb4097134ff3c332f>
    <TaxCatchAll xmlns="d5ab344c-7f73-4c78-ac48-a3eb45a0d459" xsi:nil="true"/>
  </documentManagement>
</p:properties>
</file>

<file path=customXml/itemProps1.xml><?xml version="1.0" encoding="utf-8"?>
<ds:datastoreItem xmlns:ds="http://schemas.openxmlformats.org/officeDocument/2006/customXml" ds:itemID="{F38FEAE7-48FB-4492-964F-BB8B4F78A971}"/>
</file>

<file path=customXml/itemProps2.xml><?xml version="1.0" encoding="utf-8"?>
<ds:datastoreItem xmlns:ds="http://schemas.openxmlformats.org/officeDocument/2006/customXml" ds:itemID="{3CE54F68-0852-4E86-AFE4-6B904961E794}"/>
</file>

<file path=customXml/itemProps3.xml><?xml version="1.0" encoding="utf-8"?>
<ds:datastoreItem xmlns:ds="http://schemas.openxmlformats.org/officeDocument/2006/customXml" ds:itemID="{F111ED39-3093-4ECA-8DCD-DABBF7B390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</dc:creator>
  <cp:keywords/>
  <dc:description/>
  <cp:lastModifiedBy>Krzysztof Zaczek</cp:lastModifiedBy>
  <cp:revision/>
  <dcterms:created xsi:type="dcterms:W3CDTF">2005-01-20T18:44:31Z</dcterms:created>
  <dcterms:modified xsi:type="dcterms:W3CDTF">2024-07-22T08:20:51Z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0x0101003257938C9D54714DAE3B8F86243822CD</vt:lpwstr>
  </property>
  <property fmtid="{D5CDD505-2E9C-101B-9397-08002B2CF9AE}" pid="3" name="MediaServiceImageTags">
    <vt:lpwstr/>
  </property>
</Properties>
</file>